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Chris\Dropbox\My Books\PMS 5e\Problem Solutions\Chapter 12\"/>
    </mc:Choice>
  </mc:AlternateContent>
  <bookViews>
    <workbookView xWindow="120" yWindow="96" windowWidth="9372" windowHeight="4968"/>
  </bookViews>
  <sheets>
    <sheet name="Model" sheetId="1" r:id="rId1"/>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Actual_fill_rate">Model!$B$23</definedName>
    <definedName name="Expected_annual_demand">Model!$B$6</definedName>
    <definedName name="Expected_shortage_per_cycle">Model!$B$20</definedName>
    <definedName name="Holding_cost_per_unit_per_year">Model!$B$5</definedName>
    <definedName name="Mean_lead_time">Model!$B$8</definedName>
    <definedName name="Mean_lead_time_demand">Model!$B$12</definedName>
    <definedName name="Multiple_k">Model!$B$17</definedName>
    <definedName name="Order_quantity">Model!$B$16</definedName>
    <definedName name="_xlnm.Print_Area" localSheetId="0">Model!$A$1:$E$27</definedName>
    <definedName name="Reorder_point">Model!$B$19</definedName>
    <definedName name="Required_fill_rate">Model!$D$23</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afety_stock">Model!$B$18</definedName>
    <definedName name="Setup_cost_per_order">Model!$B$4</definedName>
    <definedName name="solver_adj" localSheetId="0" hidden="1">Model!$B$16,Model!$B$17</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bd" localSheetId="0" hidden="1">2</definedName>
    <definedName name="solver_itr" localSheetId="0" hidden="1">100</definedName>
    <definedName name="solver_lhs1" localSheetId="0" hidden="1">Model!$B$23</definedName>
    <definedName name="solver_lin" localSheetId="0" hidden="1">2</definedName>
    <definedName name="solver_loc"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opt" localSheetId="0" hidden="1">Model!$B$27</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o" localSheetId="0" hidden="1">2</definedName>
    <definedName name="solver_rep" localSheetId="0" hidden="1">2</definedName>
    <definedName name="solver_rhs1" localSheetId="0" hidden="1">Required_fill_rate</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2</definedName>
    <definedName name="solver_val" localSheetId="0" hidden="1">0</definedName>
    <definedName name="solver_ver" localSheetId="0" hidden="1">3</definedName>
    <definedName name="Stdev_lead_time_demand">Model!$B$13</definedName>
    <definedName name="Stdev_of_annual_demand">Model!$B$7</definedName>
    <definedName name="Stdev_of_lead_time">Model!$B$9</definedName>
    <definedName name="Total_annual_cost">Model!$B$27</definedName>
  </definedNames>
  <calcPr calcId="152511" iterate="1"/>
</workbook>
</file>

<file path=xl/calcChain.xml><?xml version="1.0" encoding="utf-8"?>
<calcChain xmlns="http://schemas.openxmlformats.org/spreadsheetml/2006/main">
  <c r="B13" i="1" l="1"/>
  <c r="B20" i="1" s="1"/>
  <c r="B23" i="1" s="1"/>
  <c r="B12" i="1"/>
  <c r="B25" i="1"/>
  <c r="B18" i="1" l="1"/>
  <c r="B26" i="1" s="1"/>
  <c r="B27" i="1" s="1"/>
  <c r="B19" i="1" l="1"/>
</calcChain>
</file>

<file path=xl/comments1.xml><?xml version="1.0" encoding="utf-8"?>
<comments xmlns="http://schemas.openxmlformats.org/spreadsheetml/2006/main">
  <authors>
    <author>Albright</author>
  </authors>
  <commentList>
    <comment ref="A8" authorId="0" shapeId="0">
      <text>
        <r>
          <rPr>
            <b/>
            <sz val="8"/>
            <color indexed="81"/>
            <rFont val="Tahoma"/>
            <family val="2"/>
          </rPr>
          <t>Expressed as a fraction of a year</t>
        </r>
        <r>
          <rPr>
            <sz val="8"/>
            <color indexed="81"/>
            <rFont val="Tahoma"/>
            <family val="2"/>
          </rPr>
          <t xml:space="preserve">
</t>
        </r>
      </text>
    </comment>
  </commentList>
</comments>
</file>

<file path=xl/sharedStrings.xml><?xml version="1.0" encoding="utf-8"?>
<sst xmlns="http://schemas.openxmlformats.org/spreadsheetml/2006/main" count="57" uniqueCount="57">
  <si>
    <t>Inputs</t>
  </si>
  <si>
    <t>Setup cost per order</t>
  </si>
  <si>
    <t>Holding cost per unit per year</t>
  </si>
  <si>
    <t>Expected annual demand</t>
  </si>
  <si>
    <t>Safety stock</t>
  </si>
  <si>
    <t>Reorder point</t>
  </si>
  <si>
    <t>Annual setup cost</t>
  </si>
  <si>
    <t>Annual holding cost</t>
  </si>
  <si>
    <t>Total annual cost</t>
  </si>
  <si>
    <t>Order quantity</t>
  </si>
  <si>
    <t>Expected shortage per cycle</t>
  </si>
  <si>
    <t>Stdev of annual demand</t>
  </si>
  <si>
    <t>Lead time demand</t>
  </si>
  <si>
    <t>Ordering policy</t>
  </si>
  <si>
    <t>Service level constraint</t>
  </si>
  <si>
    <t>&gt;=</t>
  </si>
  <si>
    <t>Optimal (R,Q) ordering policy for model 2</t>
  </si>
  <si>
    <t>Mean lead time demand</t>
  </si>
  <si>
    <t>Stdev lead time demand</t>
  </si>
  <si>
    <t>Multiple k</t>
  </si>
  <si>
    <t>Actual fill rate</t>
  </si>
  <si>
    <t>Required fill rate</t>
  </si>
  <si>
    <t>Range names used:</t>
  </si>
  <si>
    <t>Actual_fill_rate</t>
  </si>
  <si>
    <t>Expected_annual_demand</t>
  </si>
  <si>
    <t>=Model!$B$6</t>
  </si>
  <si>
    <t>Expected_shortage_per_cycle</t>
  </si>
  <si>
    <t>=Model!$B$19</t>
  </si>
  <si>
    <t>Holding_cost_per_unit_per_year</t>
  </si>
  <si>
    <t>=Model!$B$5</t>
  </si>
  <si>
    <t>=Model!$B$8</t>
  </si>
  <si>
    <t>Mean_lead_time_demand</t>
  </si>
  <si>
    <t>Multiple_k</t>
  </si>
  <si>
    <t>=Model!$B$16</t>
  </si>
  <si>
    <t>Order_quantity</t>
  </si>
  <si>
    <t>Reorder_point</t>
  </si>
  <si>
    <t>=Model!$B$18</t>
  </si>
  <si>
    <t>Required_fill_rate</t>
  </si>
  <si>
    <t>Safety_stock</t>
  </si>
  <si>
    <t>=Model!$B$17</t>
  </si>
  <si>
    <t>Setup_cost_per_order</t>
  </si>
  <si>
    <t>=Model!$B$4</t>
  </si>
  <si>
    <t>Stdev_lead_time_demand</t>
  </si>
  <si>
    <t>=Model!$B$12</t>
  </si>
  <si>
    <t>Stdev_of_annual_demand</t>
  </si>
  <si>
    <t>=Model!$B$7</t>
  </si>
  <si>
    <t>Total_annual_cost</t>
  </si>
  <si>
    <t>Mean lead time</t>
  </si>
  <si>
    <t>Stdev of lead time</t>
  </si>
  <si>
    <t>=Model!$B$23</t>
  </si>
  <si>
    <t>=Model!$B$20</t>
  </si>
  <si>
    <t>Mean_lead_time</t>
  </si>
  <si>
    <t>=Model!$D$23</t>
  </si>
  <si>
    <t>=Model!$B$13</t>
  </si>
  <si>
    <t>Stdev_of_lead_time</t>
  </si>
  <si>
    <t>=Model!$B$9</t>
  </si>
  <si>
    <t>=Model!$B$27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</si>
</sst>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quot;$&quot;#,##0;\-&quot;$&quot;#,##0"/>
    <numFmt numFmtId="167" formatCode="#\ ???/???"/>
  </numFmts>
  <fonts count="5" x14ac:knownFonts="1">
    <font>
      <sz val="11"/>
      <name val="Calibri"/>
      <family val="2"/>
    </font>
    <font>
      <sz val="8"/>
      <color indexed="81"/>
      <name val="Tahoma"/>
      <family val="2"/>
    </font>
    <font>
      <b/>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26">
    <xf numFmtId="0" fontId="0" fillId="0" borderId="0" xfId="0"/>
    <xf numFmtId="0" fontId="3" fillId="0" borderId="0" xfId="0" quotePrefix="1" applyFont="1" applyAlignment="1">
      <alignment horizontal="left"/>
    </xf>
    <xf numFmtId="0" fontId="4" fillId="0" borderId="0" xfId="0" applyFont="1"/>
    <xf numFmtId="0" fontId="3" fillId="0" borderId="0" xfId="0" applyFont="1"/>
    <xf numFmtId="166" fontId="4" fillId="2" borderId="0" xfId="0" applyNumberFormat="1" applyFont="1" applyFill="1" applyBorder="1"/>
    <xf numFmtId="0" fontId="4" fillId="0" borderId="0" xfId="0" applyNumberFormat="1" applyFont="1"/>
    <xf numFmtId="0" fontId="4" fillId="2" borderId="0" xfId="0" applyFont="1" applyFill="1" applyBorder="1"/>
    <xf numFmtId="0" fontId="4" fillId="0" borderId="0" xfId="0" quotePrefix="1" applyFont="1" applyAlignment="1">
      <alignment horizontal="left"/>
    </xf>
    <xf numFmtId="13" fontId="4" fillId="2" borderId="0" xfId="0" applyNumberFormat="1" applyFont="1" applyFill="1" applyBorder="1"/>
    <xf numFmtId="167" fontId="4" fillId="2" borderId="0" xfId="0" applyNumberFormat="1" applyFont="1" applyFill="1" applyBorder="1"/>
    <xf numFmtId="0" fontId="4" fillId="0" borderId="0" xfId="0" quotePrefix="1" applyNumberFormat="1" applyFont="1" applyAlignment="1">
      <alignment horizontal="left"/>
    </xf>
    <xf numFmtId="166" fontId="4" fillId="0" borderId="0" xfId="0" applyNumberFormat="1" applyFont="1" applyFill="1" applyBorder="1"/>
    <xf numFmtId="164" fontId="4" fillId="0" borderId="0" xfId="0" applyNumberFormat="1" applyFont="1"/>
    <xf numFmtId="0" fontId="3" fillId="0" borderId="0" xfId="0" applyFont="1" applyAlignment="1">
      <alignment horizontal="left"/>
    </xf>
    <xf numFmtId="165" fontId="4" fillId="3" borderId="0" xfId="0" applyNumberFormat="1" applyFont="1" applyFill="1" applyBorder="1"/>
    <xf numFmtId="2" fontId="4" fillId="3" borderId="0" xfId="0" applyNumberFormat="1" applyFont="1" applyFill="1" applyBorder="1"/>
    <xf numFmtId="165" fontId="4" fillId="0" borderId="0" xfId="0" applyNumberFormat="1" applyFont="1"/>
    <xf numFmtId="2" fontId="4" fillId="0" borderId="0" xfId="0" applyNumberFormat="1" applyFont="1"/>
    <xf numFmtId="0" fontId="4" fillId="0" borderId="0" xfId="0" applyFont="1" applyAlignment="1">
      <alignment horizontal="right"/>
    </xf>
    <xf numFmtId="0" fontId="4" fillId="0" borderId="0" xfId="0" quotePrefix="1" applyFont="1" applyAlignment="1">
      <alignment horizontal="right"/>
    </xf>
    <xf numFmtId="0" fontId="4" fillId="0" borderId="0" xfId="0" applyFont="1" applyAlignment="1">
      <alignment horizontal="center"/>
    </xf>
    <xf numFmtId="0" fontId="4" fillId="2" borderId="0" xfId="0" quotePrefix="1" applyFont="1" applyFill="1" applyBorder="1" applyAlignment="1">
      <alignment horizontal="right"/>
    </xf>
    <xf numFmtId="166" fontId="4" fillId="0" borderId="0" xfId="0" applyNumberFormat="1" applyFont="1"/>
    <xf numFmtId="166" fontId="4" fillId="4" borderId="0" xfId="0" applyNumberFormat="1" applyFont="1" applyFill="1" applyBorder="1"/>
    <xf numFmtId="2" fontId="4" fillId="0" borderId="0" xfId="0" quotePrefix="1" applyNumberFormat="1" applyFont="1" applyAlignment="1">
      <alignment horizontal="right"/>
    </xf>
    <xf numFmtId="0" fontId="4" fillId="0" borderId="0" xfId="0" applyFont="1" applyAlignment="1">
      <alignment horizontal="left"/>
    </xf>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263525</xdr:colOff>
      <xdr:row>24</xdr:row>
      <xdr:rowOff>0</xdr:rowOff>
    </xdr:from>
    <xdr:to>
      <xdr:col>6</xdr:col>
      <xdr:colOff>335280</xdr:colOff>
      <xdr:row>29</xdr:row>
      <xdr:rowOff>22859</xdr:rowOff>
    </xdr:to>
    <xdr:sp macro="" textlink="">
      <xdr:nvSpPr>
        <xdr:cNvPr id="3" name="TextBox 2"/>
        <xdr:cNvSpPr txBox="1"/>
      </xdr:nvSpPr>
      <xdr:spPr>
        <a:xfrm>
          <a:off x="4020185" y="4389120"/>
          <a:ext cx="3500755" cy="93725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would be implemented in the usual way. Each time the reorder point, about 61 units, is reached, an order for about 143 units is placed. But with the random lead time, it's not certain when the order will arrive.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5"/>
  <sheetViews>
    <sheetView tabSelected="1" workbookViewId="0"/>
  </sheetViews>
  <sheetFormatPr defaultColWidth="9.109375" defaultRowHeight="14.4" x14ac:dyDescent="0.3"/>
  <cols>
    <col min="1" max="1" width="32.109375" style="2" customWidth="1"/>
    <col min="2" max="2" width="13.5546875" style="2" customWidth="1"/>
    <col min="3" max="3" width="9.109375" style="2"/>
    <col min="4" max="4" width="28" style="2" customWidth="1"/>
    <col min="5" max="5" width="12.88671875" style="2" customWidth="1"/>
    <col min="6" max="16384" width="9.109375" style="2"/>
  </cols>
  <sheetData>
    <row r="1" spans="1:5" x14ac:dyDescent="0.3">
      <c r="A1" s="1" t="s">
        <v>16</v>
      </c>
    </row>
    <row r="3" spans="1:5" x14ac:dyDescent="0.3">
      <c r="A3" s="3" t="s">
        <v>0</v>
      </c>
      <c r="D3" s="3" t="s">
        <v>22</v>
      </c>
    </row>
    <row r="4" spans="1:5" x14ac:dyDescent="0.3">
      <c r="A4" s="2" t="s">
        <v>1</v>
      </c>
      <c r="B4" s="4">
        <v>125</v>
      </c>
      <c r="D4" s="5" t="s">
        <v>23</v>
      </c>
      <c r="E4" s="5" t="s">
        <v>49</v>
      </c>
    </row>
    <row r="5" spans="1:5" x14ac:dyDescent="0.3">
      <c r="A5" s="2" t="s">
        <v>2</v>
      </c>
      <c r="B5" s="4">
        <v>17</v>
      </c>
      <c r="D5" s="5" t="s">
        <v>24</v>
      </c>
      <c r="E5" s="5" t="s">
        <v>25</v>
      </c>
    </row>
    <row r="6" spans="1:5" x14ac:dyDescent="0.3">
      <c r="A6" s="2" t="s">
        <v>3</v>
      </c>
      <c r="B6" s="6">
        <v>1200</v>
      </c>
      <c r="D6" s="5" t="s">
        <v>26</v>
      </c>
      <c r="E6" s="5" t="s">
        <v>50</v>
      </c>
    </row>
    <row r="7" spans="1:5" x14ac:dyDescent="0.3">
      <c r="A7" s="2" t="s">
        <v>11</v>
      </c>
      <c r="B7" s="6">
        <v>70</v>
      </c>
      <c r="D7" s="5" t="s">
        <v>28</v>
      </c>
      <c r="E7" s="5" t="s">
        <v>29</v>
      </c>
    </row>
    <row r="8" spans="1:5" x14ac:dyDescent="0.3">
      <c r="A8" s="7" t="s">
        <v>47</v>
      </c>
      <c r="B8" s="8">
        <v>3.8461538461538464E-2</v>
      </c>
      <c r="D8" s="5" t="s">
        <v>51</v>
      </c>
      <c r="E8" s="5" t="s">
        <v>30</v>
      </c>
    </row>
    <row r="9" spans="1:5" x14ac:dyDescent="0.3">
      <c r="A9" s="2" t="s">
        <v>48</v>
      </c>
      <c r="B9" s="9">
        <v>9.6153846153846159E-3</v>
      </c>
      <c r="D9" s="5" t="s">
        <v>31</v>
      </c>
      <c r="E9" s="10" t="s">
        <v>43</v>
      </c>
    </row>
    <row r="10" spans="1:5" x14ac:dyDescent="0.3">
      <c r="B10" s="11"/>
      <c r="D10" s="5" t="s">
        <v>32</v>
      </c>
      <c r="E10" s="5" t="s">
        <v>39</v>
      </c>
    </row>
    <row r="11" spans="1:5" x14ac:dyDescent="0.3">
      <c r="A11" s="3" t="s">
        <v>12</v>
      </c>
      <c r="B11" s="11"/>
      <c r="D11" s="5" t="s">
        <v>34</v>
      </c>
      <c r="E11" s="5" t="s">
        <v>33</v>
      </c>
    </row>
    <row r="12" spans="1:5" x14ac:dyDescent="0.3">
      <c r="A12" s="2" t="s">
        <v>17</v>
      </c>
      <c r="B12" s="12">
        <f>Mean_lead_time*Expected_annual_demand</f>
        <v>46.153846153846153</v>
      </c>
      <c r="D12" s="5" t="s">
        <v>35</v>
      </c>
      <c r="E12" s="5" t="s">
        <v>27</v>
      </c>
    </row>
    <row r="13" spans="1:5" x14ac:dyDescent="0.3">
      <c r="A13" s="2" t="s">
        <v>18</v>
      </c>
      <c r="B13" s="12">
        <f>SQRT(Mean_lead_time*Stdev_of_annual_demand^2+Expected_annual_demand^2*Stdev_of_lead_time^2)</f>
        <v>17.93314342596118</v>
      </c>
      <c r="D13" s="5" t="s">
        <v>37</v>
      </c>
      <c r="E13" s="5" t="s">
        <v>52</v>
      </c>
    </row>
    <row r="14" spans="1:5" x14ac:dyDescent="0.3">
      <c r="B14" s="11"/>
      <c r="D14" s="5" t="s">
        <v>38</v>
      </c>
      <c r="E14" s="5" t="s">
        <v>36</v>
      </c>
    </row>
    <row r="15" spans="1:5" x14ac:dyDescent="0.3">
      <c r="A15" s="13" t="s">
        <v>13</v>
      </c>
      <c r="D15" s="5" t="s">
        <v>40</v>
      </c>
      <c r="E15" s="5" t="s">
        <v>41</v>
      </c>
    </row>
    <row r="16" spans="1:5" x14ac:dyDescent="0.3">
      <c r="A16" s="2" t="s">
        <v>9</v>
      </c>
      <c r="B16" s="14">
        <v>143.40119049822655</v>
      </c>
      <c r="D16" s="5" t="s">
        <v>42</v>
      </c>
      <c r="E16" s="5" t="s">
        <v>53</v>
      </c>
    </row>
    <row r="17" spans="1:7" x14ac:dyDescent="0.3">
      <c r="A17" s="2" t="s">
        <v>19</v>
      </c>
      <c r="B17" s="15">
        <v>0.80120734291984474</v>
      </c>
      <c r="D17" s="5" t="s">
        <v>44</v>
      </c>
      <c r="E17" s="5" t="s">
        <v>45</v>
      </c>
    </row>
    <row r="18" spans="1:7" x14ac:dyDescent="0.3">
      <c r="A18" s="2" t="s">
        <v>4</v>
      </c>
      <c r="B18" s="16">
        <f>Multiple_k*Stdev_lead_time_demand</f>
        <v>14.368166194514838</v>
      </c>
      <c r="D18" s="5" t="s">
        <v>54</v>
      </c>
      <c r="E18" s="5" t="s">
        <v>55</v>
      </c>
    </row>
    <row r="19" spans="1:7" x14ac:dyDescent="0.3">
      <c r="A19" s="2" t="s">
        <v>5</v>
      </c>
      <c r="B19" s="16">
        <f>Mean_lead_time_demand+Safety_stock</f>
        <v>60.522012348360988</v>
      </c>
      <c r="D19" s="5" t="s">
        <v>46</v>
      </c>
      <c r="E19" s="5" t="s">
        <v>56</v>
      </c>
    </row>
    <row r="20" spans="1:7" x14ac:dyDescent="0.3">
      <c r="A20" s="2" t="s">
        <v>10</v>
      </c>
      <c r="B20" s="17">
        <f>(NORMDIST(Multiple_k,0,1,0)-Multiple_k*(1-NORMSDIST(Multiple_k)))*Stdev_lead_time_demand</f>
        <v>2.1511103740646695</v>
      </c>
    </row>
    <row r="21" spans="1:7" x14ac:dyDescent="0.3">
      <c r="B21" s="17"/>
    </row>
    <row r="22" spans="1:7" x14ac:dyDescent="0.3">
      <c r="A22" s="3" t="s">
        <v>14</v>
      </c>
      <c r="B22" s="18" t="s">
        <v>20</v>
      </c>
      <c r="C22" s="18"/>
      <c r="D22" s="18" t="s">
        <v>21</v>
      </c>
      <c r="E22" s="19"/>
      <c r="F22" s="19"/>
      <c r="G22" s="18"/>
    </row>
    <row r="23" spans="1:7" x14ac:dyDescent="0.3">
      <c r="A23" s="3"/>
      <c r="B23" s="12">
        <f>1-Expected_shortage_per_cycle/Order_quantity</f>
        <v>0.98499935484084233</v>
      </c>
      <c r="C23" s="20" t="s">
        <v>15</v>
      </c>
      <c r="D23" s="21">
        <v>0.98499999999999999</v>
      </c>
      <c r="E23" s="19"/>
      <c r="F23" s="19"/>
      <c r="G23" s="18"/>
    </row>
    <row r="24" spans="1:7" x14ac:dyDescent="0.3">
      <c r="A24" s="3"/>
      <c r="D24" s="19"/>
      <c r="E24" s="19"/>
      <c r="F24" s="19"/>
      <c r="G24" s="18"/>
    </row>
    <row r="25" spans="1:7" x14ac:dyDescent="0.3">
      <c r="A25" s="2" t="s">
        <v>6</v>
      </c>
      <c r="B25" s="22">
        <f>Setup_cost_per_order*Expected_annual_demand/Order_quantity</f>
        <v>1046.0164206367244</v>
      </c>
      <c r="D25" s="17"/>
      <c r="E25" s="17"/>
      <c r="F25" s="17"/>
      <c r="G25" s="17"/>
    </row>
    <row r="26" spans="1:7" x14ac:dyDescent="0.3">
      <c r="A26" s="2" t="s">
        <v>7</v>
      </c>
      <c r="B26" s="22">
        <f>Holding_cost_per_unit_per_year*(Safety_stock+Order_quantity/2)</f>
        <v>1463.168944541678</v>
      </c>
    </row>
    <row r="27" spans="1:7" x14ac:dyDescent="0.3">
      <c r="A27" s="2" t="s">
        <v>8</v>
      </c>
      <c r="B27" s="23">
        <f>SUM(B25:B26)</f>
        <v>2509.1853651784022</v>
      </c>
    </row>
    <row r="30" spans="1:7" x14ac:dyDescent="0.3">
      <c r="A30" s="1"/>
    </row>
    <row r="32" spans="1:7" x14ac:dyDescent="0.3">
      <c r="B32" s="17"/>
    </row>
    <row r="33" spans="1:7" x14ac:dyDescent="0.3">
      <c r="B33" s="17"/>
    </row>
    <row r="34" spans="1:7" x14ac:dyDescent="0.3">
      <c r="B34" s="17"/>
    </row>
    <row r="35" spans="1:7" x14ac:dyDescent="0.3">
      <c r="B35" s="24"/>
      <c r="D35" s="19"/>
      <c r="E35" s="19"/>
      <c r="F35" s="19"/>
      <c r="G35" s="18"/>
    </row>
    <row r="36" spans="1:7" x14ac:dyDescent="0.3">
      <c r="B36" s="17"/>
      <c r="D36" s="17"/>
      <c r="E36" s="17"/>
      <c r="F36" s="17"/>
      <c r="G36" s="17"/>
    </row>
    <row r="38" spans="1:7" x14ac:dyDescent="0.3">
      <c r="A38" s="1"/>
    </row>
    <row r="40" spans="1:7" x14ac:dyDescent="0.3">
      <c r="B40" s="17"/>
      <c r="C40" s="17"/>
    </row>
    <row r="41" spans="1:7" x14ac:dyDescent="0.3">
      <c r="B41" s="17"/>
      <c r="C41" s="17"/>
    </row>
    <row r="42" spans="1:7" x14ac:dyDescent="0.3">
      <c r="B42" s="17"/>
      <c r="C42" s="17"/>
    </row>
    <row r="43" spans="1:7" x14ac:dyDescent="0.3">
      <c r="B43" s="24"/>
      <c r="D43" s="19"/>
      <c r="E43" s="19"/>
      <c r="F43" s="19"/>
      <c r="G43" s="18"/>
    </row>
    <row r="44" spans="1:7" x14ac:dyDescent="0.3">
      <c r="B44" s="17"/>
      <c r="D44" s="17"/>
      <c r="E44" s="17"/>
      <c r="F44" s="17"/>
      <c r="G44" s="17"/>
    </row>
    <row r="45" spans="1:7" x14ac:dyDescent="0.3">
      <c r="B45" s="17"/>
      <c r="C45" s="17"/>
    </row>
    <row r="46" spans="1:7" x14ac:dyDescent="0.3">
      <c r="A46" s="1"/>
    </row>
    <row r="47" spans="1:7" x14ac:dyDescent="0.3">
      <c r="B47" s="12"/>
      <c r="C47" s="12"/>
    </row>
    <row r="48" spans="1:7" x14ac:dyDescent="0.3">
      <c r="A48" s="7"/>
    </row>
    <row r="50" spans="1:6" x14ac:dyDescent="0.3">
      <c r="A50" s="1"/>
    </row>
    <row r="52" spans="1:6" x14ac:dyDescent="0.3">
      <c r="B52" s="17"/>
      <c r="D52" s="18"/>
      <c r="E52" s="17"/>
      <c r="F52" s="7"/>
    </row>
    <row r="53" spans="1:6" x14ac:dyDescent="0.3">
      <c r="B53" s="17"/>
      <c r="D53" s="19"/>
      <c r="E53" s="17"/>
      <c r="F53" s="25"/>
    </row>
    <row r="54" spans="1:6" x14ac:dyDescent="0.3">
      <c r="B54" s="17"/>
      <c r="E54" s="17"/>
    </row>
    <row r="55" spans="1:6" x14ac:dyDescent="0.3">
      <c r="B55" s="24"/>
      <c r="D55" s="19"/>
      <c r="E55" s="19"/>
      <c r="F55" s="19"/>
    </row>
    <row r="56" spans="1:6" x14ac:dyDescent="0.3">
      <c r="B56" s="24"/>
      <c r="D56" s="19"/>
      <c r="E56" s="19"/>
      <c r="F56" s="19"/>
    </row>
    <row r="57" spans="1:6" x14ac:dyDescent="0.3">
      <c r="A57" s="3"/>
    </row>
    <row r="60" spans="1:6" x14ac:dyDescent="0.3">
      <c r="A60" s="3"/>
    </row>
    <row r="61" spans="1:6" x14ac:dyDescent="0.3">
      <c r="B61" s="17"/>
      <c r="C61" s="17"/>
    </row>
    <row r="62" spans="1:6" x14ac:dyDescent="0.3">
      <c r="B62" s="17"/>
      <c r="C62" s="17"/>
    </row>
    <row r="63" spans="1:6" x14ac:dyDescent="0.3">
      <c r="B63" s="17"/>
      <c r="D63" s="19"/>
      <c r="E63" s="19"/>
      <c r="F63" s="19"/>
    </row>
    <row r="64" spans="1:6" x14ac:dyDescent="0.3">
      <c r="B64" s="24"/>
      <c r="D64" s="19"/>
      <c r="E64" s="19"/>
      <c r="F64" s="17"/>
    </row>
    <row r="65" spans="1:6" x14ac:dyDescent="0.3">
      <c r="B65" s="17"/>
      <c r="D65" s="17"/>
      <c r="E65" s="17"/>
    </row>
    <row r="67" spans="1:6" x14ac:dyDescent="0.3">
      <c r="A67" s="13"/>
    </row>
    <row r="70" spans="1:6" x14ac:dyDescent="0.3">
      <c r="B70" s="17"/>
    </row>
    <row r="71" spans="1:6" x14ac:dyDescent="0.3">
      <c r="B71" s="17"/>
      <c r="C71" s="17"/>
      <c r="D71" s="18"/>
      <c r="E71" s="17"/>
      <c r="F71" s="7"/>
    </row>
    <row r="72" spans="1:6" x14ac:dyDescent="0.3">
      <c r="B72" s="17"/>
      <c r="C72" s="17"/>
      <c r="D72" s="19"/>
      <c r="E72" s="17"/>
      <c r="F72" s="25"/>
    </row>
    <row r="73" spans="1:6" x14ac:dyDescent="0.3">
      <c r="B73" s="17"/>
    </row>
    <row r="74" spans="1:6" x14ac:dyDescent="0.3">
      <c r="B74" s="24"/>
      <c r="D74" s="19"/>
      <c r="E74" s="19"/>
    </row>
    <row r="75" spans="1:6" x14ac:dyDescent="0.3">
      <c r="B75" s="17"/>
      <c r="D75" s="17"/>
      <c r="E75" s="17"/>
    </row>
    <row r="77" spans="1:6" x14ac:dyDescent="0.3">
      <c r="A77" s="3"/>
    </row>
    <row r="81" spans="2:5" x14ac:dyDescent="0.3">
      <c r="B81" s="17"/>
    </row>
    <row r="82" spans="2:5" x14ac:dyDescent="0.3">
      <c r="B82" s="17"/>
    </row>
    <row r="83" spans="2:5" x14ac:dyDescent="0.3">
      <c r="B83" s="17"/>
    </row>
    <row r="84" spans="2:5" x14ac:dyDescent="0.3">
      <c r="B84" s="24"/>
      <c r="D84" s="19"/>
      <c r="E84" s="19"/>
    </row>
    <row r="85" spans="2:5" x14ac:dyDescent="0.3">
      <c r="B85" s="17"/>
      <c r="D85" s="17"/>
      <c r="E85" s="17"/>
    </row>
  </sheetData>
  <phoneticPr fontId="0" type="noConversion"/>
  <printOptions horizontalCentered="1" verticalCentered="1" headings="1" gridLines="1" gridLinesSet="0"/>
  <pageMargins left="0.75" right="0.75" top="1" bottom="1" header="0.5" footer="0.5"/>
  <pageSetup scale="90" orientation="portrait" horizontalDpi="4294967292"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17</vt:i4>
      </vt:variant>
    </vt:vector>
  </HeadingPairs>
  <TitlesOfParts>
    <vt:vector size="18" baseType="lpstr">
      <vt:lpstr>Model</vt:lpstr>
      <vt:lpstr>Actual_fill_rate</vt:lpstr>
      <vt:lpstr>Expected_annual_demand</vt:lpstr>
      <vt:lpstr>Expected_shortage_per_cycle</vt:lpstr>
      <vt:lpstr>Holding_cost_per_unit_per_year</vt:lpstr>
      <vt:lpstr>Mean_lead_time</vt:lpstr>
      <vt:lpstr>Mean_lead_time_demand</vt:lpstr>
      <vt:lpstr>Multiple_k</vt:lpstr>
      <vt:lpstr>Order_quantity</vt:lpstr>
      <vt:lpstr>Model!Print_Area</vt:lpstr>
      <vt:lpstr>Reorder_point</vt:lpstr>
      <vt:lpstr>Required_fill_rate</vt:lpstr>
      <vt:lpstr>Safety_stock</vt:lpstr>
      <vt:lpstr>Setup_cost_per_order</vt:lpstr>
      <vt:lpstr>Stdev_lead_time_demand</vt:lpstr>
      <vt:lpstr>Stdev_of_annual_demand</vt:lpstr>
      <vt:lpstr>Stdev_of_lead_time</vt:lpstr>
      <vt:lpstr>Total_annual_cost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2005-11-08T21:31:18Z</cp:lastPrinted>
  <dcterms:created xsi:type="dcterms:W3CDTF">1999-12-02T19:39:36Z</dcterms:created>
  <dcterms:modified xsi:type="dcterms:W3CDTF">2014-03-12T14:38:19Z</dcterms:modified>
</cp:coreProperties>
</file>